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CUENTA PUBLICA 2024\TOMO 3 EJECUTIVO\II INFORMACIÓN PRESUPUESTAL\"/>
    </mc:Choice>
  </mc:AlternateContent>
  <bookViews>
    <workbookView xWindow="0" yWindow="0" windowWidth="28800" windowHeight="11715"/>
  </bookViews>
  <sheets>
    <sheet name="Egresos x Endeudamiento Net" sheetId="9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'Egresos x Endeudamiento Net'!$A$10:$J$34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9" l="1"/>
  <c r="J19" i="9"/>
  <c r="J20" i="9"/>
  <c r="J21" i="9"/>
  <c r="J22" i="9"/>
  <c r="J23" i="9"/>
  <c r="J24" i="9"/>
  <c r="J17" i="9"/>
  <c r="I25" i="9" l="1"/>
  <c r="I34" i="9" s="1"/>
  <c r="J25" i="9"/>
  <c r="J34" i="9" s="1"/>
  <c r="G6" i="9"/>
  <c r="F4" i="8" l="1"/>
  <c r="F5" i="8" s="1"/>
  <c r="E4" i="8"/>
  <c r="C2" i="6"/>
  <c r="D2" i="6"/>
  <c r="E8" i="6"/>
  <c r="D8" i="6"/>
  <c r="D4" i="6"/>
  <c r="E6" i="6"/>
  <c r="E7" i="6"/>
  <c r="C5" i="6"/>
  <c r="D7" i="6"/>
  <c r="D3" i="6"/>
  <c r="C7" i="6"/>
  <c r="D5" i="6"/>
  <c r="E2" i="6"/>
  <c r="D6" i="6"/>
  <c r="E3" i="6"/>
  <c r="C6" i="6"/>
  <c r="E4" i="6"/>
  <c r="E5" i="6"/>
  <c r="C3" i="6"/>
  <c r="C8" i="6"/>
  <c r="C4" i="6"/>
  <c r="E5" i="8" l="1"/>
  <c r="B10" i="8"/>
</calcChain>
</file>

<file path=xl/sharedStrings.xml><?xml version="1.0" encoding="utf-8"?>
<sst xmlns="http://schemas.openxmlformats.org/spreadsheetml/2006/main" count="90" uniqueCount="78">
  <si>
    <t>Identificación de Crédito o Instrumento</t>
  </si>
  <si>
    <t>ENDEUDAMIENTO INTERNO / AMORTIZACIÓN DE LA DEUDA INTERNA POR EMISION DE TITULOS Y VALORES</t>
  </si>
  <si>
    <t>ENDEUDAMIENTO INTERNO / AMORTIZACIÓN DE LA DEUDA INTERNA CON INSTITUCIONES DE CRÉDITO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</si>
  <si>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</si>
  <si>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</si>
  <si>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</si>
  <si>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</si>
  <si>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</si>
  <si>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</si>
  <si>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</si>
  <si>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</si>
  <si>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</si>
  <si>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</si>
  <si>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</si>
  <si>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</si>
  <si>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</si>
  <si>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</si>
  <si>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</si>
  <si>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</si>
  <si>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</si>
  <si>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</si>
  <si>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</si>
  <si>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</si>
  <si>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</si>
  <si>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</si>
  <si>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</si>
  <si>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</si>
  <si>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</si>
  <si>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</si>
  <si>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</si>
  <si>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</si>
  <si>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</si>
  <si>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</si>
  <si>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</si>
  <si>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</si>
  <si>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</si>
  <si>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</si>
  <si>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</si>
  <si>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</si>
  <si>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</si>
  <si>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</si>
  <si>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</si>
  <si>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</si>
  <si>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</si>
  <si>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</si>
  <si>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</si>
  <si>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</si>
  <si>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</si>
  <si>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</si>
  <si>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</si>
  <si>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</si>
  <si>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</si>
  <si>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</si>
  <si>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001.2020..003.2020</t>
  </si>
  <si>
    <t>20</t>
  </si>
  <si>
    <t>08/05/2020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</si>
  <si>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</si>
  <si>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</si>
  <si>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</si>
  <si>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</si>
  <si>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</si>
  <si>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</si>
  <si>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GOBIERNO DEL ESTADO DE MICHOACÁN DE OCAMPO</t>
  </si>
  <si>
    <t>Intereses de la Deuda</t>
  </si>
  <si>
    <t>Pagado</t>
  </si>
  <si>
    <t>TOTAL</t>
  </si>
  <si>
    <t>Otros Instrumentos de Deuda</t>
  </si>
  <si>
    <t>RECURSOS BANCO AZTECA, S.A.</t>
  </si>
  <si>
    <t>RECURSOS BANCO BBVA, S.A.</t>
  </si>
  <si>
    <t>(Cifras en Pesos)</t>
  </si>
  <si>
    <t>Del 01 de Enero al 31 de Diciembre del 2024</t>
  </si>
  <si>
    <t>Devengado</t>
  </si>
  <si>
    <t>Total de Intereses de Créditos Bancarios</t>
  </si>
  <si>
    <t>Total de Intereses de Otros Instrumentos de Deuda</t>
  </si>
  <si>
    <t>RECUERSOS AFIRME, S.A.</t>
  </si>
  <si>
    <t>RECURSOS HSBC,S.A.</t>
  </si>
  <si>
    <t xml:space="preserve">Créditos Bancarios </t>
  </si>
  <si>
    <t>RECURSOS BANCO SANTANDER,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</si>
</sst>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&quot;$&quot;#,##0.00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color theme="1"/>
      <name val="GalanoGrotesque-Light"/>
      <family val="3"/>
    </font>
    <font>
      <sz val="11"/>
      <color rgb="FFFF0000"/>
      <name val="GalanoGrotesque-Light"/>
      <family val="3"/>
    </font>
    <font>
      <sz val="11"/>
      <name val="GalanoGrotesque-Light"/>
      <family val="3"/>
    </font>
    <font>
      <sz val="11"/>
      <color theme="0"/>
      <name val="GalanoGrotesque-Light"/>
      <family val="3"/>
    </font>
    <font>
      <sz val="11"/>
      <color theme="1"/>
      <name val="GalanoGrotesque-Light"/>
      <family val="3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39">
    <xf numFmtId="0" fontId="0" fillId="0" borderId="0"/>
    <xf numFmtId="0" fontId="8" fillId="0" borderId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13" fillId="0" borderId="21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1" applyNumberFormat="0" applyAlignment="0" applyProtection="0"/>
    <xf numFmtId="0" fontId="17" fillId="4" borderId="15" applyNumberFormat="0" applyAlignment="0" applyProtection="0"/>
    <xf numFmtId="0" fontId="10" fillId="4" borderId="11" applyNumberFormat="0" applyAlignment="0" applyProtection="0"/>
    <xf numFmtId="0" fontId="12" fillId="0" borderId="13" applyNumberFormat="0" applyFill="0" applyAlignment="0" applyProtection="0"/>
    <xf numFmtId="0" fontId="11" fillId="5" borderId="12" applyNumberFormat="0" applyAlignment="0" applyProtection="0"/>
    <xf numFmtId="0" fontId="27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2" applyNumberFormat="0" applyFill="0" applyAlignment="0" applyProtection="0"/>
    <xf numFmtId="4" fontId="18" fillId="9" borderId="16" applyNumberFormat="0" applyProtection="0">
      <alignment vertical="center"/>
    </xf>
    <xf numFmtId="4" fontId="19" fillId="9" borderId="16" applyNumberFormat="0" applyProtection="0">
      <alignment vertical="center"/>
    </xf>
    <xf numFmtId="4" fontId="18" fillId="9" borderId="16" applyNumberFormat="0" applyProtection="0">
      <alignment horizontal="left" vertical="center" indent="1"/>
    </xf>
    <xf numFmtId="0" fontId="18" fillId="9" borderId="16" applyNumberFormat="0" applyProtection="0">
      <alignment horizontal="left" vertical="top" indent="1"/>
    </xf>
    <xf numFmtId="4" fontId="18" fillId="10" borderId="0" applyNumberFormat="0" applyProtection="0">
      <alignment horizontal="left" vertical="center" indent="1"/>
    </xf>
    <xf numFmtId="4" fontId="20" fillId="11" borderId="16" applyNumberFormat="0" applyProtection="0">
      <alignment horizontal="right" vertical="center"/>
    </xf>
    <xf numFmtId="4" fontId="20" fillId="12" borderId="16" applyNumberFormat="0" applyProtection="0">
      <alignment horizontal="right" vertical="center"/>
    </xf>
    <xf numFmtId="4" fontId="20" fillId="13" borderId="16" applyNumberFormat="0" applyProtection="0">
      <alignment horizontal="right" vertical="center"/>
    </xf>
    <xf numFmtId="4" fontId="20" fillId="14" borderId="16" applyNumberFormat="0" applyProtection="0">
      <alignment horizontal="right" vertical="center"/>
    </xf>
    <xf numFmtId="4" fontId="20" fillId="15" borderId="16" applyNumberFormat="0" applyProtection="0">
      <alignment horizontal="right" vertical="center"/>
    </xf>
    <xf numFmtId="4" fontId="20" fillId="16" borderId="16" applyNumberFormat="0" applyProtection="0">
      <alignment horizontal="right" vertical="center"/>
    </xf>
    <xf numFmtId="4" fontId="20" fillId="17" borderId="16" applyNumberFormat="0" applyProtection="0">
      <alignment horizontal="right" vertical="center"/>
    </xf>
    <xf numFmtId="4" fontId="20" fillId="18" borderId="16" applyNumberFormat="0" applyProtection="0">
      <alignment horizontal="right" vertical="center"/>
    </xf>
    <xf numFmtId="4" fontId="20" fillId="19" borderId="16" applyNumberFormat="0" applyProtection="0">
      <alignment horizontal="right" vertical="center"/>
    </xf>
    <xf numFmtId="4" fontId="18" fillId="20" borderId="17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21" fillId="22" borderId="0" applyNumberFormat="0" applyProtection="0">
      <alignment horizontal="left" vertical="center" indent="1"/>
    </xf>
    <xf numFmtId="4" fontId="20" fillId="10" borderId="16" applyNumberFormat="0" applyProtection="0">
      <alignment horizontal="right" vertical="center"/>
    </xf>
    <xf numFmtId="4" fontId="22" fillId="21" borderId="0" applyNumberFormat="0" applyProtection="0">
      <alignment horizontal="left" vertical="center" indent="1"/>
    </xf>
    <xf numFmtId="4" fontId="22" fillId="10" borderId="0" applyNumberFormat="0" applyProtection="0">
      <alignment horizontal="left" vertical="center" indent="1"/>
    </xf>
    <xf numFmtId="0" fontId="8" fillId="22" borderId="16" applyNumberFormat="0" applyProtection="0">
      <alignment horizontal="left" vertical="center" indent="1"/>
    </xf>
    <xf numFmtId="0" fontId="8" fillId="22" borderId="16" applyNumberFormat="0" applyProtection="0">
      <alignment horizontal="left" vertical="top" indent="1"/>
    </xf>
    <xf numFmtId="0" fontId="8" fillId="10" borderId="16" applyNumberFormat="0" applyProtection="0">
      <alignment horizontal="left" vertical="center" indent="1"/>
    </xf>
    <xf numFmtId="0" fontId="8" fillId="10" borderId="16" applyNumberFormat="0" applyProtection="0">
      <alignment horizontal="left" vertical="top" indent="1"/>
    </xf>
    <xf numFmtId="0" fontId="8" fillId="23" borderId="16" applyNumberFormat="0" applyProtection="0">
      <alignment horizontal="left" vertical="center" indent="1"/>
    </xf>
    <xf numFmtId="0" fontId="8" fillId="23" borderId="16" applyNumberFormat="0" applyProtection="0">
      <alignment horizontal="left" vertical="top" indent="1"/>
    </xf>
    <xf numFmtId="0" fontId="8" fillId="21" borderId="16" applyNumberFormat="0" applyProtection="0">
      <alignment horizontal="left" vertical="center" indent="1"/>
    </xf>
    <xf numFmtId="0" fontId="8" fillId="21" borderId="16" applyNumberFormat="0" applyProtection="0">
      <alignment horizontal="left" vertical="top" indent="1"/>
    </xf>
    <xf numFmtId="0" fontId="8" fillId="24" borderId="18" applyNumberFormat="0">
      <protection locked="0"/>
    </xf>
    <xf numFmtId="4" fontId="20" fillId="25" borderId="16" applyNumberFormat="0" applyProtection="0">
      <alignment vertical="center"/>
    </xf>
    <xf numFmtId="4" fontId="23" fillId="25" borderId="16" applyNumberFormat="0" applyProtection="0">
      <alignment vertical="center"/>
    </xf>
    <xf numFmtId="4" fontId="20" fillId="25" borderId="16" applyNumberFormat="0" applyProtection="0">
      <alignment horizontal="left" vertical="center" indent="1"/>
    </xf>
    <xf numFmtId="0" fontId="20" fillId="25" borderId="16" applyNumberFormat="0" applyProtection="0">
      <alignment horizontal="left" vertical="top" indent="1"/>
    </xf>
    <xf numFmtId="4" fontId="20" fillId="21" borderId="16" applyNumberFormat="0" applyProtection="0">
      <alignment horizontal="right" vertical="center"/>
    </xf>
    <xf numFmtId="4" fontId="23" fillId="21" borderId="16" applyNumberFormat="0" applyProtection="0">
      <alignment horizontal="right" vertical="center"/>
    </xf>
    <xf numFmtId="4" fontId="20" fillId="10" borderId="16" applyNumberFormat="0" applyProtection="0">
      <alignment horizontal="left" vertical="center" indent="1"/>
    </xf>
    <xf numFmtId="0" fontId="20" fillId="10" borderId="16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16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13" fillId="0" borderId="21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1" applyNumberFormat="0" applyAlignment="0" applyProtection="0"/>
    <xf numFmtId="0" fontId="17" fillId="4" borderId="15" applyNumberFormat="0" applyAlignment="0" applyProtection="0"/>
    <xf numFmtId="0" fontId="10" fillId="4" borderId="11" applyNumberFormat="0" applyAlignment="0" applyProtection="0"/>
    <xf numFmtId="0" fontId="12" fillId="0" borderId="13" applyNumberFormat="0" applyFill="0" applyAlignment="0" applyProtection="0"/>
    <xf numFmtId="0" fontId="11" fillId="5" borderId="12" applyNumberFormat="0" applyAlignment="0" applyProtection="0"/>
    <xf numFmtId="0" fontId="27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2" fillId="0" borderId="0" applyNumberFormat="0" applyFill="0" applyBorder="0" applyAlignment="0" applyProtection="0"/>
    <xf numFmtId="0" fontId="3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3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 applyNumberFormat="0" applyFill="0" applyBorder="0" applyAlignment="0" applyProtection="0"/>
    <xf numFmtId="0" fontId="36" fillId="0" borderId="24" applyNumberFormat="0" applyFill="0" applyAlignment="0" applyProtection="0"/>
    <xf numFmtId="0" fontId="37" fillId="0" borderId="25" applyNumberFormat="0" applyFill="0" applyAlignment="0" applyProtection="0"/>
    <xf numFmtId="0" fontId="38" fillId="0" borderId="26" applyNumberFormat="0" applyFill="0" applyAlignment="0" applyProtection="0"/>
    <xf numFmtId="0" fontId="38" fillId="0" borderId="0" applyNumberFormat="0" applyFill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27" applyNumberFormat="0" applyAlignment="0" applyProtection="0"/>
    <xf numFmtId="0" fontId="43" fillId="55" borderId="28" applyNumberFormat="0" applyAlignment="0" applyProtection="0"/>
    <xf numFmtId="0" fontId="44" fillId="55" borderId="27" applyNumberFormat="0" applyAlignment="0" applyProtection="0"/>
    <xf numFmtId="0" fontId="45" fillId="0" borderId="29" applyNumberFormat="0" applyFill="0" applyAlignment="0" applyProtection="0"/>
    <xf numFmtId="0" fontId="46" fillId="56" borderId="30" applyNumberFormat="0" applyAlignment="0" applyProtection="0"/>
    <xf numFmtId="0" fontId="34" fillId="0" borderId="0" applyNumberFormat="0" applyFill="0" applyBorder="0" applyAlignment="0" applyProtection="0"/>
    <xf numFmtId="0" fontId="3" fillId="57" borderId="31" applyNumberFormat="0" applyFont="0" applyAlignment="0" applyProtection="0"/>
    <xf numFmtId="0" fontId="47" fillId="0" borderId="0" applyNumberFormat="0" applyFill="0" applyBorder="0" applyAlignment="0" applyProtection="0"/>
    <xf numFmtId="0" fontId="7" fillId="0" borderId="32" applyNumberFormat="0" applyFill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13" fillId="0" borderId="21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1" applyNumberFormat="0" applyAlignment="0" applyProtection="0"/>
    <xf numFmtId="0" fontId="17" fillId="4" borderId="15" applyNumberFormat="0" applyAlignment="0" applyProtection="0"/>
    <xf numFmtId="0" fontId="10" fillId="4" borderId="11" applyNumberFormat="0" applyAlignment="0" applyProtection="0"/>
    <xf numFmtId="0" fontId="12" fillId="0" borderId="13" applyNumberFormat="0" applyFill="0" applyAlignment="0" applyProtection="0"/>
    <xf numFmtId="0" fontId="11" fillId="5" borderId="12" applyNumberFormat="0" applyAlignment="0" applyProtection="0"/>
    <xf numFmtId="0" fontId="27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2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9" fillId="3" borderId="0" applyNumberFormat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/>
    <xf numFmtId="0" fontId="7" fillId="2" borderId="23" xfId="64" applyFont="1" applyFill="1" applyBorder="1" applyAlignment="1">
      <alignment horizontal="left"/>
    </xf>
    <xf numFmtId="0" fontId="7" fillId="2" borderId="18" xfId="64" applyFont="1" applyFill="1" applyBorder="1" applyAlignment="1">
      <alignment horizontal="left"/>
    </xf>
    <xf numFmtId="0" fontId="18" fillId="10" borderId="0" xfId="22" quotePrefix="1" applyNumberFormat="1">
      <alignment horizontal="left" vertical="center" indent="1"/>
    </xf>
    <xf numFmtId="0" fontId="20" fillId="10" borderId="16" xfId="53" quotePrefix="1" applyNumberFormat="1">
      <alignment horizontal="left" vertical="center" indent="1"/>
    </xf>
    <xf numFmtId="3" fontId="20" fillId="21" borderId="16" xfId="51" applyNumberFormat="1">
      <alignment horizontal="right" vertical="center"/>
    </xf>
    <xf numFmtId="0" fontId="18" fillId="9" borderId="16" xfId="20" quotePrefix="1" applyNumberFormat="1">
      <alignment horizontal="left" vertical="center" indent="1"/>
    </xf>
    <xf numFmtId="3" fontId="18" fillId="9" borderId="16" xfId="18" applyNumberFormat="1">
      <alignment vertical="center"/>
    </xf>
    <xf numFmtId="0" fontId="20" fillId="10" borderId="16" xfId="53" quotePrefix="1" applyNumberFormat="1" applyAlignment="1">
      <alignment horizontal="left" vertical="center" wrapText="1" indent="1"/>
    </xf>
    <xf numFmtId="4" fontId="18" fillId="9" borderId="16" xfId="18" applyNumberFormat="1">
      <alignment vertical="center"/>
    </xf>
    <xf numFmtId="164" fontId="18" fillId="9" borderId="16" xfId="18" applyNumberFormat="1">
      <alignment vertical="center"/>
    </xf>
    <xf numFmtId="164" fontId="20" fillId="21" borderId="16" xfId="51" applyNumberFormat="1">
      <alignment horizontal="right" vertical="center"/>
    </xf>
    <xf numFmtId="4" fontId="20" fillId="21" borderId="16" xfId="51" applyNumberFormat="1">
      <alignment horizontal="right" vertical="center"/>
    </xf>
    <xf numFmtId="0" fontId="8" fillId="0" borderId="0" xfId="0" applyFont="1"/>
    <xf numFmtId="0" fontId="2" fillId="0" borderId="0" xfId="231"/>
    <xf numFmtId="0" fontId="8" fillId="0" borderId="0" xfId="232"/>
    <xf numFmtId="0" fontId="8" fillId="0" borderId="0" xfId="232" quotePrefix="1"/>
    <xf numFmtId="4" fontId="2" fillId="0" borderId="0" xfId="231" applyNumberFormat="1"/>
    <xf numFmtId="0" fontId="48" fillId="0" borderId="0" xfId="231" applyFont="1" applyAlignment="1">
      <alignment vertical="top"/>
    </xf>
    <xf numFmtId="0" fontId="48" fillId="0" borderId="0" xfId="231" quotePrefix="1" applyFont="1" applyAlignment="1">
      <alignment vertical="top"/>
    </xf>
    <xf numFmtId="0" fontId="51" fillId="2" borderId="43" xfId="232" applyFont="1" applyFill="1" applyBorder="1" applyAlignment="1">
      <alignment horizontal="center" vertical="center"/>
    </xf>
    <xf numFmtId="0" fontId="51" fillId="2" borderId="35" xfId="232" applyFont="1" applyFill="1" applyBorder="1" applyAlignment="1">
      <alignment horizontal="center" vertical="center"/>
    </xf>
    <xf numFmtId="0" fontId="51" fillId="2" borderId="49" xfId="232" applyFont="1" applyFill="1" applyBorder="1" applyAlignment="1">
      <alignment horizontal="center" vertical="center"/>
    </xf>
    <xf numFmtId="165" fontId="52" fillId="2" borderId="40" xfId="232" applyNumberFormat="1" applyFont="1" applyFill="1" applyBorder="1" applyAlignment="1">
      <alignment horizontal="center"/>
    </xf>
    <xf numFmtId="165" fontId="52" fillId="2" borderId="18" xfId="232" applyNumberFormat="1" applyFont="1" applyFill="1" applyBorder="1" applyAlignment="1">
      <alignment horizontal="center"/>
    </xf>
    <xf numFmtId="165" fontId="52" fillId="2" borderId="50" xfId="232" applyNumberFormat="1" applyFont="1" applyFill="1" applyBorder="1" applyAlignment="1">
      <alignment horizontal="center"/>
    </xf>
    <xf numFmtId="4" fontId="52" fillId="2" borderId="18" xfId="236" applyNumberFormat="1" applyFont="1" applyFill="1" applyBorder="1" applyAlignment="1">
      <alignment horizontal="center" vertical="center"/>
    </xf>
    <xf numFmtId="4" fontId="52" fillId="2" borderId="41" xfId="236" applyNumberFormat="1" applyFont="1" applyFill="1" applyBorder="1" applyAlignment="1">
      <alignment horizontal="center" vertical="center"/>
    </xf>
    <xf numFmtId="4" fontId="50" fillId="2" borderId="18" xfId="236" applyNumberFormat="1" applyFont="1" applyFill="1" applyBorder="1" applyAlignment="1">
      <alignment horizontal="center"/>
    </xf>
    <xf numFmtId="165" fontId="52" fillId="2" borderId="36" xfId="232" applyNumberFormat="1" applyFont="1" applyFill="1" applyBorder="1" applyAlignment="1">
      <alignment horizontal="center"/>
    </xf>
    <xf numFmtId="165" fontId="52" fillId="2" borderId="51" xfId="232" applyNumberFormat="1" applyFont="1" applyFill="1" applyBorder="1" applyAlignment="1">
      <alignment horizontal="center"/>
    </xf>
    <xf numFmtId="165" fontId="52" fillId="2" borderId="34" xfId="232" applyNumberFormat="1" applyFont="1" applyFill="1" applyBorder="1" applyAlignment="1">
      <alignment horizontal="center"/>
    </xf>
    <xf numFmtId="0" fontId="51" fillId="2" borderId="33" xfId="232" applyFont="1" applyFill="1" applyBorder="1" applyAlignment="1">
      <alignment horizontal="center" vertical="center"/>
    </xf>
    <xf numFmtId="165" fontId="51" fillId="2" borderId="40" xfId="232" applyNumberFormat="1" applyFont="1" applyFill="1" applyBorder="1" applyAlignment="1">
      <alignment horizontal="center"/>
    </xf>
    <xf numFmtId="165" fontId="51" fillId="2" borderId="18" xfId="232" applyNumberFormat="1" applyFont="1" applyFill="1" applyBorder="1" applyAlignment="1">
      <alignment horizontal="center"/>
    </xf>
    <xf numFmtId="4" fontId="51" fillId="2" borderId="40" xfId="232" applyNumberFormat="1" applyFont="1" applyFill="1" applyBorder="1" applyAlignment="1">
      <alignment horizontal="center"/>
    </xf>
    <xf numFmtId="4" fontId="50" fillId="2" borderId="40" xfId="232" applyNumberFormat="1" applyFont="1" applyFill="1" applyBorder="1" applyAlignment="1">
      <alignment horizontal="center"/>
    </xf>
    <xf numFmtId="4" fontId="50" fillId="2" borderId="39" xfId="232" applyNumberFormat="1" applyFont="1" applyFill="1" applyBorder="1" applyAlignment="1">
      <alignment horizontal="center"/>
    </xf>
    <xf numFmtId="4" fontId="50" fillId="2" borderId="10" xfId="232" applyNumberFormat="1" applyFont="1" applyFill="1" applyBorder="1" applyAlignment="1">
      <alignment horizontal="center"/>
    </xf>
    <xf numFmtId="0" fontId="52" fillId="2" borderId="0" xfId="0" applyFont="1" applyFill="1"/>
    <xf numFmtId="0" fontId="52" fillId="0" borderId="0" xfId="0" applyFont="1"/>
    <xf numFmtId="0" fontId="53" fillId="2" borderId="0" xfId="0" quotePrefix="1" applyFont="1" applyFill="1"/>
    <xf numFmtId="14" fontId="53" fillId="2" borderId="0" xfId="0" quotePrefix="1" applyNumberFormat="1" applyFont="1" applyFill="1"/>
    <xf numFmtId="0" fontId="53" fillId="2" borderId="0" xfId="0" applyFont="1" applyFill="1"/>
    <xf numFmtId="0" fontId="52" fillId="2" borderId="35" xfId="0" applyFont="1" applyFill="1" applyBorder="1"/>
    <xf numFmtId="0" fontId="54" fillId="2" borderId="40" xfId="64" applyFont="1" applyFill="1" applyBorder="1" applyAlignment="1">
      <alignment horizontal="left"/>
    </xf>
    <xf numFmtId="43" fontId="52" fillId="0" borderId="0" xfId="236" applyFont="1"/>
    <xf numFmtId="0" fontId="52" fillId="2" borderId="38" xfId="0" applyFont="1" applyFill="1" applyBorder="1"/>
    <xf numFmtId="43" fontId="52" fillId="0" borderId="0" xfId="0" applyNumberFormat="1" applyFont="1"/>
    <xf numFmtId="0" fontId="52" fillId="2" borderId="43" xfId="0" applyFont="1" applyFill="1" applyBorder="1"/>
    <xf numFmtId="0" fontId="52" fillId="2" borderId="33" xfId="0" applyFont="1" applyFill="1" applyBorder="1"/>
    <xf numFmtId="0" fontId="52" fillId="2" borderId="40" xfId="0" applyFont="1" applyFill="1" applyBorder="1"/>
    <xf numFmtId="165" fontId="52" fillId="2" borderId="44" xfId="232" applyNumberFormat="1" applyFont="1" applyFill="1" applyBorder="1" applyAlignment="1">
      <alignment horizontal="center"/>
    </xf>
    <xf numFmtId="0" fontId="52" fillId="2" borderId="44" xfId="0" applyFont="1" applyFill="1" applyBorder="1"/>
    <xf numFmtId="4" fontId="52" fillId="2" borderId="41" xfId="232" applyNumberFormat="1" applyFont="1" applyFill="1" applyBorder="1" applyAlignment="1">
      <alignment horizontal="center"/>
    </xf>
    <xf numFmtId="0" fontId="52" fillId="2" borderId="53" xfId="0" applyFont="1" applyFill="1" applyBorder="1"/>
    <xf numFmtId="0" fontId="54" fillId="2" borderId="37" xfId="64" applyFont="1" applyFill="1" applyBorder="1" applyAlignment="1">
      <alignment horizontal="left"/>
    </xf>
    <xf numFmtId="0" fontId="54" fillId="2" borderId="38" xfId="64" applyFont="1" applyFill="1" applyBorder="1" applyAlignment="1">
      <alignment horizontal="left"/>
    </xf>
    <xf numFmtId="0" fontId="52" fillId="58" borderId="3" xfId="0" applyFont="1" applyFill="1" applyBorder="1"/>
    <xf numFmtId="0" fontId="52" fillId="58" borderId="0" xfId="0" applyFont="1" applyFill="1" applyAlignment="1">
      <alignment horizontal="center"/>
    </xf>
    <xf numFmtId="0" fontId="50" fillId="58" borderId="42" xfId="232" applyFont="1" applyFill="1" applyBorder="1" applyAlignment="1">
      <alignment horizontal="center" vertical="center"/>
    </xf>
    <xf numFmtId="4" fontId="50" fillId="2" borderId="41" xfId="236" applyNumberFormat="1" applyFont="1" applyFill="1" applyBorder="1" applyAlignment="1">
      <alignment horizontal="center"/>
    </xf>
    <xf numFmtId="0" fontId="50" fillId="58" borderId="6" xfId="1" applyFont="1" applyFill="1" applyBorder="1" applyAlignment="1">
      <alignment horizontal="center" vertical="center"/>
    </xf>
    <xf numFmtId="0" fontId="50" fillId="58" borderId="7" xfId="1" applyFont="1" applyFill="1" applyBorder="1" applyAlignment="1">
      <alignment horizontal="center" vertical="center"/>
    </xf>
    <xf numFmtId="0" fontId="50" fillId="58" borderId="8" xfId="1" applyFont="1" applyFill="1" applyBorder="1" applyAlignment="1">
      <alignment horizontal="center" vertical="center"/>
    </xf>
    <xf numFmtId="0" fontId="50" fillId="58" borderId="1" xfId="1" applyFont="1" applyFill="1" applyBorder="1" applyAlignment="1">
      <alignment horizontal="center"/>
    </xf>
    <xf numFmtId="0" fontId="50" fillId="58" borderId="2" xfId="1" applyFont="1" applyFill="1" applyBorder="1" applyAlignment="1">
      <alignment horizontal="center"/>
    </xf>
    <xf numFmtId="0" fontId="50" fillId="58" borderId="3" xfId="1" applyFont="1" applyFill="1" applyBorder="1" applyAlignment="1">
      <alignment horizontal="center"/>
    </xf>
    <xf numFmtId="0" fontId="50" fillId="58" borderId="4" xfId="1" applyFont="1" applyFill="1" applyBorder="1" applyAlignment="1">
      <alignment horizontal="center"/>
    </xf>
    <xf numFmtId="0" fontId="50" fillId="58" borderId="0" xfId="1" applyFont="1" applyFill="1" applyAlignment="1">
      <alignment horizontal="center"/>
    </xf>
    <xf numFmtId="0" fontId="50" fillId="58" borderId="5" xfId="1" applyFont="1" applyFill="1" applyBorder="1" applyAlignment="1">
      <alignment horizontal="center"/>
    </xf>
    <xf numFmtId="0" fontId="50" fillId="58" borderId="4" xfId="1" applyFont="1" applyFill="1" applyBorder="1" applyAlignment="1">
      <alignment horizontal="center" vertical="center"/>
    </xf>
    <xf numFmtId="0" fontId="50" fillId="58" borderId="0" xfId="1" applyFont="1" applyFill="1" applyAlignment="1">
      <alignment horizontal="center" vertical="center"/>
    </xf>
    <xf numFmtId="0" fontId="50" fillId="58" borderId="5" xfId="1" applyFont="1" applyFill="1" applyBorder="1" applyAlignment="1">
      <alignment horizontal="center" vertical="center"/>
    </xf>
    <xf numFmtId="0" fontId="50" fillId="2" borderId="9" xfId="232" applyFont="1" applyFill="1" applyBorder="1" applyAlignment="1">
      <alignment horizontal="center"/>
    </xf>
    <xf numFmtId="0" fontId="50" fillId="2" borderId="45" xfId="232" applyFont="1" applyFill="1" applyBorder="1" applyAlignment="1">
      <alignment horizontal="center"/>
    </xf>
    <xf numFmtId="0" fontId="50" fillId="2" borderId="46" xfId="232" applyFont="1" applyFill="1" applyBorder="1" applyAlignment="1">
      <alignment horizontal="center"/>
    </xf>
    <xf numFmtId="0" fontId="52" fillId="2" borderId="48" xfId="232" applyFont="1" applyFill="1" applyBorder="1" applyAlignment="1">
      <alignment horizontal="center"/>
    </xf>
    <xf numFmtId="0" fontId="52" fillId="2" borderId="53" xfId="232" applyFont="1" applyFill="1" applyBorder="1" applyAlignment="1">
      <alignment horizontal="center"/>
    </xf>
    <xf numFmtId="0" fontId="50" fillId="58" borderId="1" xfId="232" applyFont="1" applyFill="1" applyBorder="1" applyAlignment="1">
      <alignment horizontal="center" vertical="center"/>
    </xf>
    <xf numFmtId="0" fontId="50" fillId="58" borderId="2" xfId="232" applyFont="1" applyFill="1" applyBorder="1" applyAlignment="1">
      <alignment horizontal="center" vertical="center"/>
    </xf>
    <xf numFmtId="0" fontId="52" fillId="2" borderId="47" xfId="232" applyFont="1" applyFill="1" applyBorder="1" applyAlignment="1">
      <alignment horizontal="center"/>
    </xf>
    <xf numFmtId="0" fontId="52" fillId="2" borderId="52" xfId="232" applyFont="1" applyFill="1" applyBorder="1" applyAlignment="1">
      <alignment horizontal="center"/>
    </xf>
    <xf numFmtId="0" fontId="50" fillId="2" borderId="37" xfId="232" applyFont="1" applyFill="1" applyBorder="1" applyAlignment="1">
      <alignment horizontal="center"/>
    </xf>
    <xf numFmtId="0" fontId="50" fillId="2" borderId="38" xfId="232" applyFont="1" applyFill="1" applyBorder="1" applyAlignment="1">
      <alignment horizontal="center"/>
    </xf>
    <xf numFmtId="0" fontId="50" fillId="2" borderId="40" xfId="232" applyFont="1" applyFill="1" applyBorder="1" applyAlignment="1">
      <alignment horizontal="center"/>
    </xf>
    <xf numFmtId="0" fontId="54" fillId="2" borderId="37" xfId="64" applyFont="1" applyFill="1" applyBorder="1" applyAlignment="1">
      <alignment horizontal="left"/>
    </xf>
    <xf numFmtId="0" fontId="54" fillId="2" borderId="38" xfId="64" applyFont="1" applyFill="1" applyBorder="1" applyAlignment="1">
      <alignment horizontal="left"/>
    </xf>
    <xf numFmtId="0" fontId="54" fillId="2" borderId="40" xfId="64" applyFont="1" applyFill="1" applyBorder="1" applyAlignment="1">
      <alignment horizontal="left"/>
    </xf>
    <xf numFmtId="0" fontId="50" fillId="58" borderId="9" xfId="232" applyFont="1" applyFill="1" applyBorder="1" applyAlignment="1">
      <alignment horizontal="center" vertical="center"/>
    </xf>
    <xf numFmtId="0" fontId="50" fillId="58" borderId="45" xfId="232" applyFont="1" applyFill="1" applyBorder="1" applyAlignment="1">
      <alignment horizontal="center" vertical="center"/>
    </xf>
    <xf numFmtId="0" fontId="50" fillId="58" borderId="46" xfId="232" applyFont="1" applyFill="1" applyBorder="1" applyAlignment="1">
      <alignment horizontal="center" vertical="center"/>
    </xf>
    <xf numFmtId="0" fontId="50" fillId="2" borderId="37" xfId="232" applyFont="1" applyFill="1" applyBorder="1" applyAlignment="1">
      <alignment horizontal="left"/>
    </xf>
    <xf numFmtId="0" fontId="50" fillId="2" borderId="38" xfId="232" applyFont="1" applyFill="1" applyBorder="1" applyAlignment="1">
      <alignment horizontal="left"/>
    </xf>
    <xf numFmtId="0" fontId="52" fillId="2" borderId="37" xfId="232" applyFont="1" applyFill="1" applyBorder="1" applyAlignment="1">
      <alignment horizontal="center"/>
    </xf>
    <xf numFmtId="0" fontId="52" fillId="2" borderId="38" xfId="232" applyFont="1" applyFill="1" applyBorder="1" applyAlignment="1">
      <alignment horizontal="center"/>
    </xf>
    <xf numFmtId="0" fontId="50" fillId="2" borderId="18" xfId="232" applyFont="1" applyFill="1" applyBorder="1" applyAlignment="1">
      <alignment horizontal="center"/>
    </xf>
  </cellXfs>
  <cellStyles count="239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1273175</xdr:colOff>
      <xdr:row>5</xdr:row>
      <xdr:rowOff>149225</xdr:rowOff>
    </xdr:to>
    <xdr:pic macro="[1]!DesignIconClicked">
      <xdr:nvPicPr>
        <xdr:cNvPr id="2" name="BExVRM4UL2KAFP422ZW8V5ZVQPVD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809625"/>
          <a:ext cx="127317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3530600</xdr:colOff>
      <xdr:row>5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9625"/>
          <a:ext cx="3530600" cy="1492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1225550</xdr:colOff>
      <xdr:row>5</xdr:row>
      <xdr:rowOff>149225</xdr:rowOff>
    </xdr:to>
    <xdr:pic macro="[1]!DesignIconClicked">
      <xdr:nvPicPr>
        <xdr:cNvPr id="4" name="BExQ300FMJ3CT4NNTNGF6NB2XDEG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809625"/>
          <a:ext cx="1225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809625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6" name="BExF34HHOD18AU7XXMEDHEW4B1FX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809625"/>
          <a:ext cx="0" cy="149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15120</xdr:rowOff>
    </xdr:from>
    <xdr:to>
      <xdr:col>1</xdr:col>
      <xdr:colOff>272143</xdr:colOff>
      <xdr:row>12</xdr:row>
      <xdr:rowOff>42334</xdr:rowOff>
    </xdr:to>
    <xdr:pic>
      <xdr:nvPicPr>
        <xdr:cNvPr id="8" name="Imagen 7" descr="Secretaría de Finanzas y Administració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17953"/>
          <a:ext cx="3817560" cy="630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1"/>
  <sheetViews>
    <sheetView showGridLines="0" tabSelected="1" zoomScale="90" zoomScaleNormal="90" workbookViewId="0">
      <selection activeCell="A10" sqref="A10:J10"/>
    </sheetView>
  </sheetViews>
  <sheetFormatPr baseColWidth="10" defaultColWidth="11.42578125" defaultRowHeight="15"/>
  <cols>
    <col min="1" max="1" width="53.140625" style="39" customWidth="1"/>
    <col min="2" max="2" width="50.28515625" style="39" customWidth="1"/>
    <col min="3" max="3" width="10.140625" style="39" hidden="1" customWidth="1"/>
    <col min="4" max="4" width="4.42578125" style="39" hidden="1" customWidth="1"/>
    <col min="5" max="5" width="13.85546875" style="39" hidden="1" customWidth="1"/>
    <col min="6" max="6" width="3.7109375" style="39" hidden="1" customWidth="1"/>
    <col min="7" max="7" width="9.28515625" style="39" hidden="1" customWidth="1"/>
    <col min="8" max="8" width="22.5703125" style="39" bestFit="1" customWidth="1"/>
    <col min="9" max="9" width="24.7109375" style="39" bestFit="1" customWidth="1"/>
    <col min="10" max="10" width="25.7109375" style="39" bestFit="1" customWidth="1"/>
    <col min="11" max="11" width="11.42578125" style="40"/>
    <col min="12" max="12" width="36.5703125" style="40" customWidth="1"/>
    <col min="13" max="13" width="19.42578125" style="40" bestFit="1" customWidth="1"/>
    <col min="14" max="14" width="18.28515625" style="40" bestFit="1" customWidth="1"/>
    <col min="15" max="15" width="14.85546875" style="40" bestFit="1" customWidth="1"/>
    <col min="16" max="34" width="11.42578125" style="40"/>
    <col min="35" max="16384" width="11.42578125" style="39"/>
  </cols>
  <sheetData>
    <row r="1" spans="1:34" ht="12.75" customHeight="1"/>
    <row r="2" spans="1:34" ht="12.75" customHeight="1"/>
    <row r="3" spans="1:34" ht="12.75" customHeight="1"/>
    <row r="4" spans="1:34" ht="12.75" customHeight="1"/>
    <row r="5" spans="1:34" ht="12.75" customHeight="1"/>
    <row r="6" spans="1:34" s="43" customFormat="1" ht="12.75" customHeight="1">
      <c r="A6" s="41" t="s">
        <v>53</v>
      </c>
      <c r="B6" s="42"/>
      <c r="C6" s="41" t="s">
        <v>55</v>
      </c>
      <c r="E6" s="41" t="s">
        <v>53</v>
      </c>
      <c r="G6" s="43" t="str">
        <f>IF(E6="001","Enero",IF(E6="002","Febrero",IF(E6="003","Marzo",IF(E6="004","Abril",IF(E6="005","Mayo",IF(E6="006","Junio",IF(E6="007","Julio",IF(E6="008","Agosto",IF(E6="009","Septiembre",IF(E6="010","Octubre",IF(E6="011","Noviembre","Diciembre")))))))))))</f>
        <v>Diciembre</v>
      </c>
      <c r="I6" s="41"/>
      <c r="J6" s="41" t="s">
        <v>52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ht="12.75" customHeight="1"/>
    <row r="9" spans="1:34" ht="15.75" thickBot="1"/>
    <row r="10" spans="1:34" ht="15.75">
      <c r="A10" s="65" t="s">
        <v>62</v>
      </c>
      <c r="B10" s="66"/>
      <c r="C10" s="66"/>
      <c r="D10" s="66"/>
      <c r="E10" s="66"/>
      <c r="F10" s="66"/>
      <c r="G10" s="66"/>
      <c r="H10" s="66"/>
      <c r="I10" s="66"/>
      <c r="J10" s="67"/>
    </row>
    <row r="11" spans="1:34" ht="15.75">
      <c r="A11" s="68" t="s">
        <v>63</v>
      </c>
      <c r="B11" s="69"/>
      <c r="C11" s="69"/>
      <c r="D11" s="69"/>
      <c r="E11" s="69"/>
      <c r="F11" s="69"/>
      <c r="G11" s="69"/>
      <c r="H11" s="69"/>
      <c r="I11" s="69"/>
      <c r="J11" s="70"/>
    </row>
    <row r="12" spans="1:34" ht="15.75">
      <c r="A12" s="71" t="s">
        <v>70</v>
      </c>
      <c r="B12" s="72"/>
      <c r="C12" s="72"/>
      <c r="D12" s="72"/>
      <c r="E12" s="72"/>
      <c r="F12" s="72"/>
      <c r="G12" s="72"/>
      <c r="H12" s="72"/>
      <c r="I12" s="72"/>
      <c r="J12" s="73"/>
    </row>
    <row r="13" spans="1:34" ht="16.5" thickBot="1">
      <c r="A13" s="62" t="s">
        <v>69</v>
      </c>
      <c r="B13" s="63"/>
      <c r="C13" s="63"/>
      <c r="D13" s="63"/>
      <c r="E13" s="63"/>
      <c r="F13" s="63"/>
      <c r="G13" s="63"/>
      <c r="H13" s="63"/>
      <c r="I13" s="63"/>
      <c r="J13" s="64"/>
    </row>
    <row r="14" spans="1:34" ht="16.5" thickBot="1">
      <c r="A14" s="79" t="s">
        <v>0</v>
      </c>
      <c r="B14" s="80"/>
      <c r="C14" s="80"/>
      <c r="D14" s="80"/>
      <c r="E14" s="80"/>
      <c r="F14" s="80"/>
      <c r="G14" s="80"/>
      <c r="H14" s="58"/>
      <c r="I14" s="59" t="s">
        <v>71</v>
      </c>
      <c r="J14" s="60" t="s">
        <v>64</v>
      </c>
    </row>
    <row r="15" spans="1:34" ht="16.5" thickBot="1">
      <c r="A15" s="89" t="s">
        <v>76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34">
      <c r="A16" s="81"/>
      <c r="B16" s="82"/>
      <c r="C16" s="20"/>
      <c r="D16" s="21"/>
      <c r="E16" s="21"/>
      <c r="F16" s="21"/>
      <c r="G16" s="22"/>
      <c r="H16" s="49"/>
      <c r="I16" s="44"/>
      <c r="J16" s="50"/>
      <c r="L16" s="46"/>
    </row>
    <row r="17" spans="1:13">
      <c r="A17" s="86" t="s">
        <v>67</v>
      </c>
      <c r="B17" s="87"/>
      <c r="C17" s="87"/>
      <c r="D17" s="87"/>
      <c r="E17" s="87"/>
      <c r="F17" s="87"/>
      <c r="G17" s="87"/>
      <c r="H17" s="88"/>
      <c r="I17" s="26">
        <v>62127426.270000003</v>
      </c>
      <c r="J17" s="27">
        <f>+I17</f>
        <v>62127426.270000003</v>
      </c>
      <c r="L17" s="46"/>
      <c r="M17" s="46"/>
    </row>
    <row r="18" spans="1:13">
      <c r="A18" s="56" t="s">
        <v>74</v>
      </c>
      <c r="B18" s="57"/>
      <c r="C18" s="57"/>
      <c r="D18" s="57"/>
      <c r="E18" s="57"/>
      <c r="F18" s="57"/>
      <c r="G18" s="57"/>
      <c r="H18" s="45"/>
      <c r="I18" s="26">
        <v>41142426.240000002</v>
      </c>
      <c r="J18" s="27">
        <f t="shared" ref="J18:J24" si="0">+I18</f>
        <v>41142426.240000002</v>
      </c>
      <c r="L18" s="46"/>
    </row>
    <row r="19" spans="1:13">
      <c r="A19" s="56" t="s">
        <v>75</v>
      </c>
      <c r="B19" s="57"/>
      <c r="C19" s="57"/>
      <c r="D19" s="57"/>
      <c r="E19" s="57"/>
      <c r="F19" s="57"/>
      <c r="G19" s="57"/>
      <c r="H19" s="45"/>
      <c r="I19" s="26">
        <v>45661862.670000002</v>
      </c>
      <c r="J19" s="27">
        <f t="shared" si="0"/>
        <v>45661862.670000002</v>
      </c>
      <c r="L19" s="46"/>
    </row>
    <row r="20" spans="1:13">
      <c r="A20" s="86" t="s">
        <v>58</v>
      </c>
      <c r="B20" s="87"/>
      <c r="C20" s="87"/>
      <c r="D20" s="87"/>
      <c r="E20" s="87"/>
      <c r="F20" s="87"/>
      <c r="G20" s="87"/>
      <c r="H20" s="88"/>
      <c r="I20" s="26">
        <v>1461873362.2800002</v>
      </c>
      <c r="J20" s="27">
        <f t="shared" si="0"/>
        <v>1461873362.2800002</v>
      </c>
      <c r="L20" s="48"/>
    </row>
    <row r="21" spans="1:13">
      <c r="A21" s="86" t="s">
        <v>59</v>
      </c>
      <c r="B21" s="87"/>
      <c r="C21" s="87"/>
      <c r="D21" s="87"/>
      <c r="E21" s="87"/>
      <c r="F21" s="87"/>
      <c r="G21" s="87"/>
      <c r="H21" s="88"/>
      <c r="I21" s="26">
        <v>810824111.5999999</v>
      </c>
      <c r="J21" s="27">
        <f t="shared" si="0"/>
        <v>810824111.5999999</v>
      </c>
    </row>
    <row r="22" spans="1:13">
      <c r="A22" s="86" t="s">
        <v>57</v>
      </c>
      <c r="B22" s="87"/>
      <c r="C22" s="87"/>
      <c r="D22" s="87"/>
      <c r="E22" s="87"/>
      <c r="F22" s="87"/>
      <c r="G22" s="87"/>
      <c r="H22" s="88"/>
      <c r="I22" s="26">
        <v>75768141.969999999</v>
      </c>
      <c r="J22" s="27">
        <f t="shared" si="0"/>
        <v>75768141.969999999</v>
      </c>
    </row>
    <row r="23" spans="1:13">
      <c r="A23" s="86" t="s">
        <v>68</v>
      </c>
      <c r="B23" s="87"/>
      <c r="C23" s="87"/>
      <c r="D23" s="87"/>
      <c r="E23" s="87"/>
      <c r="F23" s="87"/>
      <c r="G23" s="87"/>
      <c r="H23" s="88"/>
      <c r="I23" s="26">
        <v>127799641.03</v>
      </c>
      <c r="J23" s="27">
        <f t="shared" si="0"/>
        <v>127799641.03</v>
      </c>
    </row>
    <row r="24" spans="1:13">
      <c r="A24" s="56" t="s">
        <v>77</v>
      </c>
      <c r="B24" s="57"/>
      <c r="C24" s="57"/>
      <c r="D24" s="57"/>
      <c r="E24" s="57"/>
      <c r="F24" s="57"/>
      <c r="G24" s="57"/>
      <c r="H24" s="45"/>
      <c r="I24" s="26">
        <v>0</v>
      </c>
      <c r="J24" s="27">
        <f t="shared" si="0"/>
        <v>0</v>
      </c>
    </row>
    <row r="25" spans="1:13" ht="15.75">
      <c r="A25" s="83" t="s">
        <v>72</v>
      </c>
      <c r="B25" s="84"/>
      <c r="C25" s="84"/>
      <c r="D25" s="84"/>
      <c r="E25" s="84"/>
      <c r="F25" s="84"/>
      <c r="G25" s="84"/>
      <c r="H25" s="85"/>
      <c r="I25" s="28">
        <f>SUM(I17:I23)</f>
        <v>2625196972.0600004</v>
      </c>
      <c r="J25" s="61">
        <f>SUM(J17:J23)</f>
        <v>2625196972.0600004</v>
      </c>
    </row>
    <row r="26" spans="1:13" ht="15.75" thickBot="1">
      <c r="A26" s="77"/>
      <c r="B26" s="78"/>
      <c r="C26" s="52"/>
      <c r="D26" s="29"/>
      <c r="E26" s="29"/>
      <c r="F26" s="29"/>
      <c r="G26" s="30"/>
      <c r="H26" s="53"/>
      <c r="I26" s="29"/>
      <c r="J26" s="31"/>
    </row>
    <row r="27" spans="1:13" ht="16.5" thickBot="1">
      <c r="A27" s="89" t="s">
        <v>66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3">
      <c r="A28" s="81"/>
      <c r="B28" s="82"/>
      <c r="C28" s="20"/>
      <c r="D28" s="21"/>
      <c r="E28" s="21"/>
      <c r="F28" s="21"/>
      <c r="G28" s="22"/>
      <c r="H28" s="49"/>
      <c r="I28" s="20"/>
      <c r="J28" s="32"/>
    </row>
    <row r="29" spans="1:13" ht="15.75">
      <c r="A29" s="92"/>
      <c r="B29" s="93"/>
      <c r="C29" s="23"/>
      <c r="D29" s="24"/>
      <c r="E29" s="24"/>
      <c r="F29" s="24"/>
      <c r="G29" s="25"/>
      <c r="H29" s="47"/>
      <c r="I29" s="26">
        <v>0</v>
      </c>
      <c r="J29" s="27">
        <v>0</v>
      </c>
    </row>
    <row r="30" spans="1:13" ht="15.75">
      <c r="A30" s="92"/>
      <c r="B30" s="93"/>
      <c r="C30" s="23"/>
      <c r="D30" s="24"/>
      <c r="E30" s="24"/>
      <c r="F30" s="24"/>
      <c r="G30" s="25"/>
      <c r="H30" s="47"/>
      <c r="I30" s="26">
        <v>0</v>
      </c>
      <c r="J30" s="27">
        <v>0</v>
      </c>
    </row>
    <row r="31" spans="1:13">
      <c r="A31" s="94"/>
      <c r="B31" s="95"/>
      <c r="C31" s="33"/>
      <c r="D31" s="34"/>
      <c r="E31" s="24"/>
      <c r="F31" s="24"/>
      <c r="G31" s="25"/>
      <c r="H31" s="51"/>
      <c r="I31" s="35"/>
      <c r="J31" s="54"/>
    </row>
    <row r="32" spans="1:13" ht="15.75">
      <c r="A32" s="96" t="s">
        <v>73</v>
      </c>
      <c r="B32" s="96"/>
      <c r="C32" s="96"/>
      <c r="D32" s="96"/>
      <c r="E32" s="96"/>
      <c r="F32" s="96"/>
      <c r="G32" s="96"/>
      <c r="H32" s="96"/>
      <c r="I32" s="36">
        <v>0</v>
      </c>
      <c r="J32" s="37">
        <v>0</v>
      </c>
    </row>
    <row r="33" spans="1:10" ht="15.75" thickBot="1">
      <c r="A33" s="77"/>
      <c r="B33" s="78"/>
      <c r="C33" s="52"/>
      <c r="D33" s="29"/>
      <c r="E33" s="29"/>
      <c r="F33" s="29"/>
      <c r="G33" s="30"/>
      <c r="H33" s="55"/>
      <c r="I33" s="52"/>
      <c r="J33" s="31"/>
    </row>
    <row r="34" spans="1:10" ht="16.5" thickBot="1">
      <c r="A34" s="74" t="s">
        <v>65</v>
      </c>
      <c r="B34" s="75"/>
      <c r="C34" s="75"/>
      <c r="D34" s="75"/>
      <c r="E34" s="75"/>
      <c r="F34" s="75"/>
      <c r="G34" s="75"/>
      <c r="H34" s="76"/>
      <c r="I34" s="38">
        <f>SUM(I25,I32)</f>
        <v>2625196972.0600004</v>
      </c>
      <c r="J34" s="38">
        <f>SUM(J25,J32)</f>
        <v>2625196972.0600004</v>
      </c>
    </row>
    <row r="36" spans="1:10" s="40" customFormat="1"/>
    <row r="37" spans="1:10" s="40" customFormat="1"/>
    <row r="38" spans="1:10" s="40" customFormat="1"/>
    <row r="39" spans="1:10" s="40" customFormat="1"/>
    <row r="40" spans="1:10" s="40" customFormat="1"/>
    <row r="41" spans="1:10" s="40" customFormat="1"/>
    <row r="42" spans="1:10" s="40" customFormat="1"/>
    <row r="43" spans="1:10" s="40" customFormat="1"/>
    <row r="44" spans="1:10" s="40" customFormat="1"/>
    <row r="45" spans="1:10" s="40" customFormat="1"/>
    <row r="46" spans="1:10" s="40" customFormat="1"/>
    <row r="47" spans="1:10" s="40" customFormat="1"/>
    <row r="48" spans="1:10" s="40" customFormat="1"/>
    <row r="49" s="40" customFormat="1"/>
    <row r="50" s="40" customFormat="1"/>
    <row r="51" s="40" customFormat="1"/>
    <row r="52" s="40" customFormat="1"/>
    <row r="53" s="40" customFormat="1"/>
    <row r="54" s="40" customFormat="1"/>
    <row r="55" s="40" customFormat="1"/>
    <row r="56" s="40" customFormat="1"/>
    <row r="57" s="40" customFormat="1"/>
    <row r="58" s="40" customFormat="1"/>
    <row r="59" s="40" customFormat="1"/>
    <row r="60" s="40" customFormat="1"/>
    <row r="61" s="40" customFormat="1"/>
    <row r="62" s="40" customFormat="1"/>
    <row r="63" s="40" customFormat="1"/>
    <row r="64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</sheetData>
  <mergeCells count="22">
    <mergeCell ref="A33:B33"/>
    <mergeCell ref="A28:B28"/>
    <mergeCell ref="A29:B29"/>
    <mergeCell ref="A30:B30"/>
    <mergeCell ref="A31:B31"/>
    <mergeCell ref="A32:H32"/>
    <mergeCell ref="A13:J13"/>
    <mergeCell ref="A10:J10"/>
    <mergeCell ref="A11:J11"/>
    <mergeCell ref="A12:J12"/>
    <mergeCell ref="A34:H34"/>
    <mergeCell ref="A26:B26"/>
    <mergeCell ref="A14:G14"/>
    <mergeCell ref="A16:B16"/>
    <mergeCell ref="A25:H25"/>
    <mergeCell ref="A17:H17"/>
    <mergeCell ref="A20:H20"/>
    <mergeCell ref="A21:H21"/>
    <mergeCell ref="A22:H22"/>
    <mergeCell ref="A23:H23"/>
    <mergeCell ref="A15:J15"/>
    <mergeCell ref="A27:J27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/>
  <sheetData>
    <row r="3" spans="2:11">
      <c r="B3" s="15" t="s">
        <v>11</v>
      </c>
      <c r="C3" s="15" t="s">
        <v>12</v>
      </c>
      <c r="D3" s="15"/>
      <c r="E3" s="15" t="s">
        <v>13</v>
      </c>
      <c r="F3" s="15" t="s">
        <v>14</v>
      </c>
      <c r="G3" s="15"/>
      <c r="H3" s="15"/>
      <c r="I3" s="15"/>
      <c r="J3" s="15"/>
      <c r="K3" s="15"/>
    </row>
    <row r="4" spans="2:11">
      <c r="B4" s="16" t="s">
        <v>52</v>
      </c>
      <c r="C4" s="16" t="s">
        <v>54</v>
      </c>
      <c r="D4" s="15"/>
      <c r="E4" s="15" t="str">
        <f>+VLOOKUP(MID(B4,4,3),$I$4:$J$15,2,FALSE)</f>
        <v>Enero</v>
      </c>
      <c r="F4" s="15" t="str">
        <f>+VLOOKUP(RIGHT(B4,3),$I$4:$J$15,2,FALSE)</f>
        <v>Marzo</v>
      </c>
      <c r="G4" s="15"/>
      <c r="H4" s="15"/>
      <c r="I4" s="15" t="s">
        <v>17</v>
      </c>
      <c r="J4" s="15" t="s">
        <v>15</v>
      </c>
      <c r="K4" s="16" t="s">
        <v>18</v>
      </c>
    </row>
    <row r="5" spans="2:11">
      <c r="B5" s="15"/>
      <c r="C5" s="15"/>
      <c r="D5" s="15"/>
      <c r="E5" s="15" t="str">
        <f>+VLOOKUP(E4,$J$4:$K$15,2,FALSE)</f>
        <v>01</v>
      </c>
      <c r="F5" s="15" t="str">
        <f>+VLOOKUP(F4,$J$4:$K$15,2,FALSE)</f>
        <v>03</v>
      </c>
      <c r="G5" s="15"/>
      <c r="H5" s="15"/>
      <c r="I5" s="15" t="s">
        <v>20</v>
      </c>
      <c r="J5" s="15" t="s">
        <v>21</v>
      </c>
      <c r="K5" s="16" t="s">
        <v>22</v>
      </c>
    </row>
    <row r="6" spans="2:11">
      <c r="B6" s="15" t="s">
        <v>23</v>
      </c>
      <c r="C6" s="15"/>
      <c r="D6" s="15"/>
      <c r="E6" s="15"/>
      <c r="F6" s="15"/>
      <c r="G6" s="15"/>
      <c r="H6" s="15"/>
      <c r="I6" s="15" t="s">
        <v>24</v>
      </c>
      <c r="J6" s="15" t="s">
        <v>16</v>
      </c>
      <c r="K6" s="16" t="s">
        <v>19</v>
      </c>
    </row>
    <row r="7" spans="2:11">
      <c r="B7" s="15"/>
      <c r="C7" s="15"/>
      <c r="D7" s="15"/>
      <c r="E7" s="15"/>
      <c r="F7" s="15"/>
      <c r="G7" s="15"/>
      <c r="H7" s="15"/>
      <c r="I7" s="15" t="s">
        <v>25</v>
      </c>
      <c r="J7" s="15" t="s">
        <v>26</v>
      </c>
      <c r="K7" s="16" t="s">
        <v>27</v>
      </c>
    </row>
    <row r="8" spans="2:11">
      <c r="B8" s="15"/>
      <c r="C8" s="15"/>
      <c r="D8" s="15"/>
      <c r="E8" s="15"/>
      <c r="F8" s="15"/>
      <c r="G8" s="15"/>
      <c r="H8" s="15"/>
      <c r="I8" s="15" t="s">
        <v>28</v>
      </c>
      <c r="J8" s="15" t="s">
        <v>29</v>
      </c>
      <c r="K8" s="16" t="s">
        <v>30</v>
      </c>
    </row>
    <row r="9" spans="2:11">
      <c r="B9" s="15"/>
      <c r="C9" s="15"/>
      <c r="D9" s="15"/>
      <c r="E9" s="15"/>
      <c r="F9" s="15"/>
      <c r="G9" s="15"/>
      <c r="H9" s="15"/>
      <c r="I9" s="15" t="s">
        <v>31</v>
      </c>
      <c r="J9" s="15" t="s">
        <v>32</v>
      </c>
      <c r="K9" s="16" t="s">
        <v>33</v>
      </c>
    </row>
    <row r="10" spans="2:11">
      <c r="B10" s="15" t="str">
        <f>CONCATENATE("Periodo de ", E4, " a ",F4," del ","20"&amp;C4)</f>
        <v>Periodo de Enero a Marzo del 2020</v>
      </c>
      <c r="C10" s="15"/>
      <c r="D10" s="15"/>
      <c r="E10" s="15"/>
      <c r="F10" s="15"/>
      <c r="G10" s="15"/>
      <c r="H10" s="15"/>
      <c r="I10" s="15" t="s">
        <v>34</v>
      </c>
      <c r="J10" s="15" t="s">
        <v>35</v>
      </c>
      <c r="K10" s="16" t="s">
        <v>36</v>
      </c>
    </row>
    <row r="11" spans="2:11">
      <c r="B11" s="15"/>
      <c r="C11" s="15"/>
      <c r="D11" s="15"/>
      <c r="E11" s="15"/>
      <c r="F11" s="15"/>
      <c r="G11" s="15"/>
      <c r="H11" s="15"/>
      <c r="I11" s="15" t="s">
        <v>37</v>
      </c>
      <c r="J11" s="15" t="s">
        <v>38</v>
      </c>
      <c r="K11" s="16" t="s">
        <v>39</v>
      </c>
    </row>
    <row r="12" spans="2:11">
      <c r="B12" s="15"/>
      <c r="C12" s="15"/>
      <c r="D12" s="15"/>
      <c r="E12" s="15"/>
      <c r="F12" s="15"/>
      <c r="G12" s="15"/>
      <c r="H12" s="15"/>
      <c r="I12" s="15" t="s">
        <v>40</v>
      </c>
      <c r="J12" s="15" t="s">
        <v>41</v>
      </c>
      <c r="K12" s="16" t="s">
        <v>42</v>
      </c>
    </row>
    <row r="13" spans="2:11">
      <c r="B13" s="15"/>
      <c r="C13" s="15"/>
      <c r="D13" s="15"/>
      <c r="E13" s="15"/>
      <c r="F13" s="15"/>
      <c r="G13" s="15"/>
      <c r="H13" s="15"/>
      <c r="I13" s="15" t="s">
        <v>43</v>
      </c>
      <c r="J13" s="15" t="s">
        <v>44</v>
      </c>
      <c r="K13" s="16" t="s">
        <v>45</v>
      </c>
    </row>
    <row r="14" spans="2:11">
      <c r="B14" s="15"/>
      <c r="C14" s="15"/>
      <c r="D14" s="15"/>
      <c r="E14" s="15"/>
      <c r="F14" s="15"/>
      <c r="G14" s="15"/>
      <c r="H14" s="15"/>
      <c r="I14" s="15" t="s">
        <v>46</v>
      </c>
      <c r="J14" s="15" t="s">
        <v>47</v>
      </c>
      <c r="K14" s="16" t="s">
        <v>48</v>
      </c>
    </row>
    <row r="15" spans="2:11">
      <c r="B15" s="15"/>
      <c r="C15" s="15"/>
      <c r="D15" s="15"/>
      <c r="E15" s="15"/>
      <c r="F15" s="15"/>
      <c r="G15" s="15"/>
      <c r="H15" s="15"/>
      <c r="I15" s="15" t="s">
        <v>49</v>
      </c>
      <c r="J15" s="15" t="s">
        <v>50</v>
      </c>
      <c r="K15" s="16" t="s">
        <v>51</v>
      </c>
    </row>
    <row r="17" spans="2:10" ht="15">
      <c r="B17" s="17"/>
      <c r="C17" s="14"/>
      <c r="D17" s="14"/>
      <c r="E17" s="14"/>
      <c r="F17" s="14"/>
      <c r="G17" s="14"/>
      <c r="H17" s="14"/>
      <c r="I17" s="14"/>
      <c r="J17" s="14"/>
    </row>
    <row r="18" spans="2:10" ht="15">
      <c r="B18" s="17"/>
      <c r="C18" s="14"/>
      <c r="D18" s="18"/>
      <c r="E18" s="18"/>
      <c r="F18" s="18"/>
      <c r="G18" s="18"/>
      <c r="H18" s="19"/>
      <c r="I18" s="18"/>
      <c r="J18" s="18"/>
    </row>
    <row r="19" spans="2:10" ht="15">
      <c r="B19" s="17"/>
      <c r="C19" s="14"/>
      <c r="D19" s="18"/>
      <c r="E19" s="18"/>
      <c r="F19" s="18"/>
      <c r="G19" s="18"/>
      <c r="H19" s="19"/>
      <c r="I19" s="18"/>
      <c r="J19" s="18"/>
    </row>
    <row r="20" spans="2:10" ht="15">
      <c r="B20" s="14"/>
      <c r="C20" s="14"/>
      <c r="D20" s="18"/>
      <c r="E20" s="18"/>
      <c r="F20" s="18"/>
      <c r="G20" s="18"/>
      <c r="H20" s="19"/>
      <c r="I20" s="18"/>
      <c r="J20" s="18"/>
    </row>
    <row r="21" spans="2:10" ht="15">
      <c r="B21" s="14"/>
      <c r="C21" s="14"/>
      <c r="D21" s="18"/>
      <c r="E21" s="18"/>
      <c r="F21" s="18"/>
      <c r="G21" s="18"/>
      <c r="H21" s="19"/>
      <c r="I21" s="18"/>
      <c r="J21" s="18"/>
    </row>
    <row r="22" spans="2:10" ht="15">
      <c r="B22" s="14"/>
      <c r="C22" s="14"/>
      <c r="D22" s="18"/>
      <c r="E22" s="18"/>
      <c r="F22" s="18"/>
      <c r="G22" s="18"/>
      <c r="H22" s="19"/>
      <c r="I22" s="18"/>
      <c r="J22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/>
  <cols>
    <col min="2" max="2" width="35.7109375" customWidth="1"/>
    <col min="3" max="3" width="96.28515625" customWidth="1"/>
    <col min="4" max="4" width="16.28515625" customWidth="1"/>
  </cols>
  <sheetData>
    <row r="2" spans="2:4" ht="15">
      <c r="B2" s="13" t="s">
        <v>10</v>
      </c>
      <c r="C2" s="1" t="s">
        <v>2</v>
      </c>
      <c r="D2" s="2"/>
    </row>
    <row r="3" spans="2:4" ht="15">
      <c r="B3" s="4" t="s">
        <v>7</v>
      </c>
      <c r="C3" s="1" t="s">
        <v>1</v>
      </c>
      <c r="D3" s="2"/>
    </row>
    <row r="4" spans="2:4">
      <c r="B4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>
      <c r="A1" s="3" t="s">
        <v>8</v>
      </c>
      <c r="B1" s="3" t="s">
        <v>3</v>
      </c>
      <c r="C1" s="8" t="s">
        <v>4</v>
      </c>
      <c r="D1" s="8" t="s">
        <v>9</v>
      </c>
      <c r="E1" s="8" t="s">
        <v>5</v>
      </c>
    </row>
    <row r="2" spans="1:5">
      <c r="A2" s="4" t="s">
        <v>10</v>
      </c>
      <c r="B2" s="6" t="s">
        <v>6</v>
      </c>
      <c r="C2" s="7" t="e">
        <f ca="1">[1]!BExGetData("DP_1","00O2TQ2O5Z7FG1LQUKBHFL8QD","00O2TQ2O5Z7FNMWESK6OXPA1A","SUMME")</f>
        <v>#NAME?</v>
      </c>
      <c r="D2" s="10" t="e">
        <f ca="1">[1]!BExGetData("DP_1","00O2TQ2O5Z7DXCI5SS43RL13K","00O2TQ2O5Z7FNMWESK6OXPA1A","SUMME")</f>
        <v>#NAME?</v>
      </c>
      <c r="E2" s="9" t="e">
        <f ca="1">[1]!BExGetData("DP_1","00O2TQ2O5Z7FG1LQUKBHFLLDH","00O2TQ2O5Z7FNMWESK6OXPA1A","SUMME")</f>
        <v>#NAME?</v>
      </c>
    </row>
    <row r="3" spans="1:5">
      <c r="A3" s="4" t="s">
        <v>8</v>
      </c>
      <c r="B3" s="4" t="s">
        <v>56</v>
      </c>
      <c r="C3" s="5" t="e">
        <f ca="1">[1]!BExGetData("DP_1","00O2TQ2O5Z7FG1LQUKBHFL8QD","00O2TQ2O5Z7FNMWESK6OXPA1A","RECURSOS BANCA AFIRME, S.A.")</f>
        <v>#NAME?</v>
      </c>
      <c r="D3" s="11" t="e">
        <f ca="1">[1]!BExGetData("DP_1","00O2TQ2O5Z7DXCI5SS43RL13K","00O2TQ2O5Z7FNMWESK6OXPA1A","RECURSOS BANCA AFIRME, S.A.")</f>
        <v>#NAME?</v>
      </c>
      <c r="E3" s="12" t="e">
        <f ca="1">[1]!BExGetData("DP_1","00O2TQ2O5Z7FG1LQUKBHFLLDH","00O2TQ2O5Z7FNMWESK6OXPA1A","RECURSOS BANCA AFIRME, S.A.")</f>
        <v>#NAME?</v>
      </c>
    </row>
    <row r="4" spans="1:5">
      <c r="A4" s="4" t="s">
        <v>8</v>
      </c>
      <c r="B4" s="4" t="s">
        <v>57</v>
      </c>
      <c r="C4" s="5" t="e">
        <f ca="1">[1]!BExGetData("DP_1","00O2TQ2O5Z7FG1LQUKBHFL8QD","00O2TQ2O5Z7FNMWESK6OXPA1A","RECURSOS BANCO DEL BAJÍO. S.A.")</f>
        <v>#NAME?</v>
      </c>
      <c r="D4" s="11" t="e">
        <f ca="1">[1]!BExGetData("DP_1","00O2TQ2O5Z7DXCI5SS43RL13K","00O2TQ2O5Z7FNMWESK6OXPA1A","RECURSOS BANCO DEL BAJÍO. S.A.")</f>
        <v>#NAME?</v>
      </c>
      <c r="E4" s="12" t="e">
        <f ca="1">[1]!BExGetData("DP_1","00O2TQ2O5Z7FG1LQUKBHFLLDH","00O2TQ2O5Z7FNMWESK6OXPA1A","RECURSOS BANCO DEL BAJÍO. S.A.")</f>
        <v>#NAME?</v>
      </c>
    </row>
    <row r="5" spans="1:5">
      <c r="A5" s="4" t="s">
        <v>8</v>
      </c>
      <c r="B5" s="4" t="s">
        <v>58</v>
      </c>
      <c r="C5" s="5" t="e">
        <f ca="1">[1]!BExGetData("DP_1","00O2TQ2O5Z7FG1LQUKBHFL8QD","00O2TQ2O5Z7FNMWESK6OXPA1A","RECURSOS BANOBRAS, S.N.C.")</f>
        <v>#NAME?</v>
      </c>
      <c r="D5" s="11" t="e">
        <f ca="1">[1]!BExGetData("DP_1","00O2TQ2O5Z7DXCI5SS43RL13K","00O2TQ2O5Z7FNMWESK6OXPA1A","RECURSOS BANOBRAS, S.N.C.")</f>
        <v>#NAME?</v>
      </c>
      <c r="E5" s="12" t="e">
        <f ca="1">[1]!BExGetData("DP_1","00O2TQ2O5Z7FG1LQUKBHFLLDH","00O2TQ2O5Z7FNMWESK6OXPA1A","RECURSOS BANOBRAS, S.N.C.")</f>
        <v>#NAME?</v>
      </c>
    </row>
    <row r="6" spans="1:5">
      <c r="A6" s="4" t="s">
        <v>8</v>
      </c>
      <c r="B6" s="4" t="s">
        <v>59</v>
      </c>
      <c r="C6" s="5" t="e">
        <f ca="1">[1]!BExGetData("DP_1","00O2TQ2O5Z7FG1LQUKBHFL8QD","00O2TQ2O5Z7FNMWESK6OXPA1A","RECURSOS BANORTE, S.A.")</f>
        <v>#NAME?</v>
      </c>
      <c r="D6" s="11" t="e">
        <f ca="1">[1]!BExGetData("DP_1","00O2TQ2O5Z7DXCI5SS43RL13K","00O2TQ2O5Z7FNMWESK6OXPA1A","RECURSOS BANORTE, S.A.")</f>
        <v>#NAME?</v>
      </c>
      <c r="E6" s="12" t="e">
        <f ca="1">[1]!BExGetData("DP_1","00O2TQ2O5Z7FG1LQUKBHFLLDH","00O2TQ2O5Z7FNMWESK6OXPA1A","RECURSOS BANORTE, S.A.")</f>
        <v>#NAME?</v>
      </c>
    </row>
    <row r="7" spans="1:5">
      <c r="A7" s="4" t="s">
        <v>8</v>
      </c>
      <c r="B7" s="4" t="s">
        <v>60</v>
      </c>
      <c r="C7" s="5" t="e">
        <f ca="1">[1]!BExGetData("DP_1","00O2TQ2O5Z7FG1LQUKBHFL8QD","00O2TQ2O5Z7FNMWESK6OXPA1A","RECURSOS BANORTE, S.A. 2011")</f>
        <v>#NAME?</v>
      </c>
      <c r="D7" s="11" t="e">
        <f ca="1">[1]!BExGetData("DP_1","00O2TQ2O5Z7DXCI5SS43RL13K","00O2TQ2O5Z7FNMWESK6OXPA1A","RECURSOS BANORTE, S.A. 2011")</f>
        <v>#NAME?</v>
      </c>
      <c r="E7" s="12" t="e">
        <f ca="1">[1]!BExGetData("DP_1","00O2TQ2O5Z7FG1LQUKBHFLLDH","00O2TQ2O5Z7FNMWESK6OXPA1A","RECURSOS BANORTE, S.A. 2011")</f>
        <v>#NAME?</v>
      </c>
    </row>
    <row r="8" spans="1:5">
      <c r="A8" s="4" t="s">
        <v>8</v>
      </c>
      <c r="B8" s="4" t="s">
        <v>61</v>
      </c>
      <c r="C8" s="5" t="e">
        <f ca="1">[1]!BExGetData("DP_1","00O2TQ2O5Z7FG1LQUKBHFL8QD","00O2TQ2O5Z7FNMWESK6OXPA1A","RECURSOS DEXIA, S.A.")</f>
        <v>#NAME?</v>
      </c>
      <c r="D8" s="11" t="e">
        <f ca="1">[1]!BExGetData("DP_1","00O2TQ2O5Z7DXCI5SS43RL13K","00O2TQ2O5Z7FNMWESK6OXPA1A","RECURSOS DEXIA, S.A.")</f>
        <v>#NAME?</v>
      </c>
      <c r="E8" s="12" t="e">
        <f ca="1">[1]!BExGetData("DP_1","00O2TQ2O5Z7FG1LQUKBHFLLDH","00O2TQ2O5Z7FNMWESK6OXPA1A","RECURSOS DEXIA, S.A.")</f>
        <v>#NAME?</v>
      </c>
    </row>
    <row r="13" spans="1:5">
      <c r="A13" s="4"/>
      <c r="B13" s="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>
    <row r="1" spans="1:1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Egresos x Endeudamiento Net</vt:lpstr>
      <vt:lpstr>Fechas</vt:lpstr>
      <vt:lpstr>Leyendas</vt:lpstr>
      <vt:lpstr>fuente1</vt:lpstr>
      <vt:lpstr>'Egresos x Endeudamiento Net'!Área_de_impresión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Suelem Janeth González Rodríguez</cp:lastModifiedBy>
  <cp:lastPrinted>2025-02-11T03:36:09Z</cp:lastPrinted>
  <dcterms:created xsi:type="dcterms:W3CDTF">2016-02-19T00:12:22Z</dcterms:created>
  <dcterms:modified xsi:type="dcterms:W3CDTF">2025-04-30T04:15:44Z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